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15" i="1"/>
  <c r="L15"/>
  <c r="K16"/>
  <c r="L16"/>
  <c r="K17"/>
  <c r="L17"/>
  <c r="L14" l="1"/>
  <c r="K14"/>
  <c r="L13"/>
  <c r="K13"/>
  <c r="K9"/>
  <c r="L9"/>
  <c r="K10"/>
  <c r="L10"/>
  <c r="K11"/>
  <c r="L11"/>
  <c r="L12"/>
  <c r="K12"/>
  <c r="L8"/>
  <c r="K8"/>
  <c r="L7"/>
  <c r="K7"/>
  <c r="L6"/>
  <c r="K6"/>
  <c r="L5"/>
  <c r="K5"/>
  <c r="L4"/>
  <c r="K4"/>
  <c r="L3"/>
  <c r="K3"/>
  <c r="I2" l="1"/>
  <c r="J2"/>
  <c r="E13" l="1"/>
  <c r="E17" l="1"/>
  <c r="E16"/>
  <c r="E9"/>
  <c r="E10"/>
  <c r="E14"/>
  <c r="E15"/>
  <c r="E11"/>
  <c r="E7" l="1"/>
  <c r="E3"/>
  <c r="E5" l="1"/>
  <c r="E8"/>
  <c r="E4"/>
  <c r="E6"/>
  <c r="E2" l="1"/>
</calcChain>
</file>

<file path=xl/sharedStrings.xml><?xml version="1.0" encoding="utf-8"?>
<sst xmlns="http://schemas.openxmlformats.org/spreadsheetml/2006/main" count="40" uniqueCount="40">
  <si>
    <t>Остатки</t>
  </si>
  <si>
    <t>Оптовая цена от 100 000 руб</t>
  </si>
  <si>
    <t>Оптовая цена от 20 000 руб.</t>
  </si>
  <si>
    <t>Розничная цена</t>
  </si>
  <si>
    <t>вставить кол-во пледов для подсчета суммы от 100 000 руб.</t>
  </si>
  <si>
    <t>вставить кол-во пледов для подсчета суммы от 20 000 руб.</t>
  </si>
  <si>
    <t>p0018</t>
  </si>
  <si>
    <t>https://rutricot.ru/0218</t>
  </si>
  <si>
    <t>p0020</t>
  </si>
  <si>
    <t>p0021</t>
  </si>
  <si>
    <t>p0024</t>
  </si>
  <si>
    <t>p0026</t>
  </si>
  <si>
    <t>косы акрил (бордо)</t>
  </si>
  <si>
    <t>p0031</t>
  </si>
  <si>
    <t>Наименование</t>
  </si>
  <si>
    <t>Ссылка на сайт</t>
  </si>
  <si>
    <t>Изображение</t>
  </si>
  <si>
    <t>K0001</t>
  </si>
  <si>
    <t>Коробка 8,5*28*28 см</t>
  </si>
  <si>
    <t>плед рис бежевый 125*140 см, Везув + коробка (если нужна)</t>
  </si>
  <si>
    <t>плед рис персиковый 125*140 см, Везув + коробка (если нужна)</t>
  </si>
  <si>
    <t>плед рис небесный 125*140 см, Везув + коробка (если нужна)</t>
  </si>
  <si>
    <t>Косы, акрил, Керамический, 125*160см</t>
  </si>
  <si>
    <t>Коса длинная, бежевый, везув, 115*150 см</t>
  </si>
  <si>
    <t>p0037</t>
  </si>
  <si>
    <t>p0038</t>
  </si>
  <si>
    <t>p0039</t>
  </si>
  <si>
    <t>Плед скандик двухсторонний Красно/белый 110*170 см акрил турецкий</t>
  </si>
  <si>
    <t>плед скандик двухсторонний василек/белый 110*170 см акрил турецкий</t>
  </si>
  <si>
    <t>плед скандик двухсторонний серый/белый 110*170 см акрил турецкий</t>
  </si>
  <si>
    <t>S0001</t>
  </si>
  <si>
    <t>S0002</t>
  </si>
  <si>
    <t>p0041</t>
  </si>
  <si>
    <t>a0001</t>
  </si>
  <si>
    <t>a0002</t>
  </si>
  <si>
    <t>шарф т.синий 35 на 170, ластик 1*1, пряжа Авонде (Турция) 10% шерсть</t>
  </si>
  <si>
    <t>шапка цвет джинс, аккуратные швы (кетель)</t>
  </si>
  <si>
    <t>шапка цвет т.синяя, (кетель) с помоном, пряжа Авонде (Турция), 10% шерсть</t>
  </si>
  <si>
    <t>шапка цвет Антрацит, аккуратные швы (кетель)</t>
  </si>
  <si>
    <t>плед шахматы бордо, размер 130*170 см, пряжа турецкий акрил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</si>
</sst>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1" xfId="0" applyFont="1" applyBorder="1" applyAlignment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ill="1" applyBorder="1" applyAlignment="1" applyProtection="1">
      <alignment wrapText="1"/>
      <protection hidden="1"/>
    </xf>
    <xf numFmtId="164" fontId="0" fillId="0" borderId="1" xfId="0" applyNumberFormat="1" applyFont="1" applyBorder="1" applyAlignment="1" applyProtection="1">
      <protection hidden="1"/>
    </xf>
    <xf numFmtId="164" fontId="0" fillId="0" borderId="1" xfId="0" applyNumberFormat="1" applyFont="1" applyBorder="1" applyAlignment="1" applyProtection="1">
      <alignment vertical="center"/>
      <protection hidden="1"/>
    </xf>
    <xf numFmtId="164" fontId="0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164" fontId="0" fillId="0" borderId="1" xfId="0" applyNumberForma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16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 applyProtection="1">
      <protection hidden="1"/>
    </xf>
  </cellXfs>
  <cellStyles count="2">
    <cellStyle name="Гиперссылка" xfId="1" builtinId="8"/>
    <cellStyle name="Обычный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14</xdr:row>
      <xdr:rowOff>24900</xdr:rowOff>
    </xdr:from>
    <xdr:to>
      <xdr:col>3</xdr:col>
      <xdr:colOff>1184775</xdr:colOff>
      <xdr:row>15</xdr:row>
      <xdr:rowOff>0</xdr:rowOff>
    </xdr:to>
    <xdr:pic>
      <xdr:nvPicPr>
        <xdr:cNvPr id="38" name="Рисунок 37" descr="167446134002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472117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61913</xdr:colOff>
      <xdr:row>2</xdr:row>
      <xdr:rowOff>123826</xdr:rowOff>
    </xdr:from>
    <xdr:to>
      <xdr:col>3</xdr:col>
      <xdr:colOff>1347787</xdr:colOff>
      <xdr:row>2</xdr:row>
      <xdr:rowOff>981075</xdr:rowOff>
    </xdr:to>
    <xdr:pic>
      <xdr:nvPicPr>
        <xdr:cNvPr id="74" name="Рисунок 73" descr="рис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6813" y="20183476"/>
          <a:ext cx="1285874" cy="85724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1362075</xdr:colOff>
      <xdr:row>3</xdr:row>
      <xdr:rowOff>1014413</xdr:rowOff>
    </xdr:to>
    <xdr:pic>
      <xdr:nvPicPr>
        <xdr:cNvPr id="82" name="Рисунок 81" descr="плед рис персиковый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92525" y="22221825"/>
          <a:ext cx="1314450" cy="985838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</xdr:row>
      <xdr:rowOff>38100</xdr:rowOff>
    </xdr:from>
    <xdr:to>
      <xdr:col>4</xdr:col>
      <xdr:colOff>1350</xdr:colOff>
      <xdr:row>7</xdr:row>
      <xdr:rowOff>1082100</xdr:rowOff>
    </xdr:to>
    <xdr:pic>
      <xdr:nvPicPr>
        <xdr:cNvPr id="83" name="Рисунок 82" descr="IMG_20201116_14085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83000" y="33966150"/>
          <a:ext cx="1392000" cy="10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11</xdr:row>
      <xdr:rowOff>85725</xdr:rowOff>
    </xdr:from>
    <xdr:to>
      <xdr:col>3</xdr:col>
      <xdr:colOff>1198500</xdr:colOff>
      <xdr:row>11</xdr:row>
      <xdr:rowOff>1093725</xdr:rowOff>
    </xdr:to>
    <xdr:pic>
      <xdr:nvPicPr>
        <xdr:cNvPr id="29" name="Рисунок 28" descr="за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67125" y="40643175"/>
          <a:ext cx="1008000" cy="10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4</xdr:row>
      <xdr:rowOff>76199</xdr:rowOff>
    </xdr:from>
    <xdr:to>
      <xdr:col>3</xdr:col>
      <xdr:colOff>1342640</xdr:colOff>
      <xdr:row>4</xdr:row>
      <xdr:rowOff>994274</xdr:rowOff>
    </xdr:to>
    <xdr:pic>
      <xdr:nvPicPr>
        <xdr:cNvPr id="30" name="Рисунок 29" descr="рис небесный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33775" y="23336249"/>
          <a:ext cx="1285490" cy="91807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5</xdr:row>
      <xdr:rowOff>28575</xdr:rowOff>
    </xdr:from>
    <xdr:to>
      <xdr:col>3</xdr:col>
      <xdr:colOff>1372575</xdr:colOff>
      <xdr:row>5</xdr:row>
      <xdr:rowOff>1036575</xdr:rowOff>
    </xdr:to>
    <xdr:pic>
      <xdr:nvPicPr>
        <xdr:cNvPr id="33" name="Рисунок 32" descr="косы терракот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505200" y="26489025"/>
          <a:ext cx="1344000" cy="10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6</xdr:row>
      <xdr:rowOff>19050</xdr:rowOff>
    </xdr:from>
    <xdr:to>
      <xdr:col>3</xdr:col>
      <xdr:colOff>1188975</xdr:colOff>
      <xdr:row>6</xdr:row>
      <xdr:rowOff>1027050</xdr:rowOff>
    </xdr:to>
    <xdr:pic>
      <xdr:nvPicPr>
        <xdr:cNvPr id="34" name="Рисунок 33" descr="P0014 (5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57600" y="28613100"/>
          <a:ext cx="1008000" cy="10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266699</xdr:colOff>
      <xdr:row>8</xdr:row>
      <xdr:rowOff>9525</xdr:rowOff>
    </xdr:from>
    <xdr:to>
      <xdr:col>3</xdr:col>
      <xdr:colOff>1211582</xdr:colOff>
      <xdr:row>8</xdr:row>
      <xdr:rowOff>1089525</xdr:rowOff>
    </xdr:to>
    <xdr:pic>
      <xdr:nvPicPr>
        <xdr:cNvPr id="35" name="Рисунок 34" descr="скандик краснобеый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flipV="1">
          <a:off x="3743324" y="40566975"/>
          <a:ext cx="944883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361951</xdr:colOff>
      <xdr:row>9</xdr:row>
      <xdr:rowOff>28574</xdr:rowOff>
    </xdr:from>
    <xdr:to>
      <xdr:col>3</xdr:col>
      <xdr:colOff>1133670</xdr:colOff>
      <xdr:row>9</xdr:row>
      <xdr:rowOff>1057275</xdr:rowOff>
    </xdr:to>
    <xdr:pic>
      <xdr:nvPicPr>
        <xdr:cNvPr id="36" name="Рисунок 35" descr="скандик василек 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838576" y="41690924"/>
          <a:ext cx="771719" cy="1028701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</xdr:row>
      <xdr:rowOff>19049</xdr:rowOff>
    </xdr:from>
    <xdr:to>
      <xdr:col>3</xdr:col>
      <xdr:colOff>1217175</xdr:colOff>
      <xdr:row>10</xdr:row>
      <xdr:rowOff>1099049</xdr:rowOff>
    </xdr:to>
    <xdr:pic>
      <xdr:nvPicPr>
        <xdr:cNvPr id="37" name="Рисунок 36" descr="скандик темносерый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733800" y="42786299"/>
          <a:ext cx="96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12</xdr:row>
      <xdr:rowOff>28575</xdr:rowOff>
    </xdr:from>
    <xdr:to>
      <xdr:col>3</xdr:col>
      <xdr:colOff>1224975</xdr:colOff>
      <xdr:row>12</xdr:row>
      <xdr:rowOff>1072575</xdr:rowOff>
    </xdr:to>
    <xdr:pic>
      <xdr:nvPicPr>
        <xdr:cNvPr id="39" name="Рисунок 38" descr="джинса шапка второй вариант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657600" y="45005625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13</xdr:row>
      <xdr:rowOff>38100</xdr:rowOff>
    </xdr:from>
    <xdr:to>
      <xdr:col>3</xdr:col>
      <xdr:colOff>1196400</xdr:colOff>
      <xdr:row>13</xdr:row>
      <xdr:rowOff>1082100</xdr:rowOff>
    </xdr:to>
    <xdr:pic>
      <xdr:nvPicPr>
        <xdr:cNvPr id="40" name="Рисунок 39" descr="шапка антрацит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629025" y="46120050"/>
          <a:ext cx="1044000" cy="1044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15</xdr:row>
      <xdr:rowOff>28575</xdr:rowOff>
    </xdr:from>
    <xdr:to>
      <xdr:col>3</xdr:col>
      <xdr:colOff>1158300</xdr:colOff>
      <xdr:row>15</xdr:row>
      <xdr:rowOff>1072575</xdr:rowOff>
    </xdr:to>
    <xdr:pic>
      <xdr:nvPicPr>
        <xdr:cNvPr id="41" name="Рисунок 40" descr="темно синяя шапка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590925" y="48320325"/>
          <a:ext cx="1044000" cy="104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7;&#1053;&#1054;&#1042;&#1053;&#1040;&#1071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каза"/>
      <sheetName val="Расходы"/>
      <sheetName val="Поступление средств"/>
      <sheetName val="факт"/>
      <sheetName val="сводка расходов"/>
      <sheetName val="Факт прибыли"/>
      <sheetName val="план прибыли"/>
      <sheetName val="Документы"/>
      <sheetName val="Остатки пряжи"/>
      <sheetName val="Розница Главная"/>
      <sheetName val="Розница реализация"/>
      <sheetName val="розница расход"/>
      <sheetName val="Р.С."/>
      <sheetName val="Остатки пледов"/>
      <sheetName val="расчет пледов"/>
      <sheetName val="Лист1"/>
      <sheetName val="образцы"/>
      <sheetName val="Лист2"/>
      <sheetName val="2018 ФП"/>
      <sheetName val="2019 ФП"/>
      <sheetName val="Прайс"/>
      <sheetName val="фишки эксель"/>
      <sheetName val="Лист3"/>
      <sheetName val="Маш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0</v>
          </cell>
        </row>
        <row r="23">
          <cell r="C23">
            <v>64</v>
          </cell>
        </row>
        <row r="25">
          <cell r="C25">
            <v>10</v>
          </cell>
        </row>
        <row r="26">
          <cell r="C26">
            <v>15</v>
          </cell>
        </row>
        <row r="29">
          <cell r="C29">
            <v>1</v>
          </cell>
        </row>
        <row r="31">
          <cell r="C31">
            <v>1</v>
          </cell>
        </row>
        <row r="36">
          <cell r="C36">
            <v>1</v>
          </cell>
        </row>
        <row r="44">
          <cell r="C44">
            <v>89</v>
          </cell>
        </row>
        <row r="45">
          <cell r="C45">
            <v>63</v>
          </cell>
        </row>
        <row r="46">
          <cell r="C46">
            <v>152</v>
          </cell>
        </row>
        <row r="48">
          <cell r="C48">
            <v>253</v>
          </cell>
        </row>
        <row r="49">
          <cell r="C49">
            <v>221</v>
          </cell>
        </row>
        <row r="50">
          <cell r="C50">
            <v>5</v>
          </cell>
        </row>
        <row r="51">
          <cell r="C51">
            <v>9</v>
          </cell>
        </row>
        <row r="52">
          <cell r="C52">
            <v>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tricot.ru/02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pane ySplit="2" topLeftCell="A3" activePane="bottomLeft" state="frozen"/>
      <selection pane="bottomLeft" activeCell="B14" sqref="B13:B14"/>
    </sheetView>
  </sheetViews>
  <sheetFormatPr defaultColWidth="8.7109375" defaultRowHeight="87" customHeight="1"/>
  <cols>
    <col min="1" max="1" width="6.7109375" style="7" customWidth="1"/>
    <col min="2" max="3" width="22.7109375" style="14" customWidth="1"/>
    <col min="4" max="4" width="20.85546875" style="7" customWidth="1"/>
    <col min="5" max="5" width="8.7109375" style="27"/>
    <col min="6" max="6" width="14.140625" style="15" customWidth="1"/>
    <col min="7" max="7" width="14.5703125" style="15" customWidth="1"/>
    <col min="8" max="8" width="12.28515625" style="15" customWidth="1"/>
    <col min="9" max="9" width="15.5703125" style="15" customWidth="1"/>
    <col min="10" max="10" width="19.42578125" style="15" customWidth="1"/>
    <col min="11" max="12" width="0.140625" style="24" customWidth="1"/>
    <col min="13" max="13" width="19.42578125" style="7" customWidth="1"/>
    <col min="14" max="16384" width="8.7109375" style="7"/>
  </cols>
  <sheetData>
    <row r="1" spans="1:12" ht="87" customHeight="1">
      <c r="A1" s="1"/>
      <c r="B1" s="16" t="s">
        <v>14</v>
      </c>
      <c r="C1" s="16" t="s">
        <v>15</v>
      </c>
      <c r="D1" s="17" t="s">
        <v>16</v>
      </c>
      <c r="E1" s="26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6" t="s">
        <v>5</v>
      </c>
      <c r="K1" s="20"/>
      <c r="L1" s="20"/>
    </row>
    <row r="2" spans="1:12" ht="37.5" customHeight="1">
      <c r="A2" s="1"/>
      <c r="B2" s="2"/>
      <c r="C2" s="2"/>
      <c r="D2" s="1"/>
      <c r="E2" s="26">
        <f>SUM(E3:E17)-E12</f>
        <v>910</v>
      </c>
      <c r="F2" s="3"/>
      <c r="G2" s="4"/>
      <c r="H2" s="4"/>
      <c r="I2" s="25">
        <f>SUM(K3:K17)</f>
        <v>0</v>
      </c>
      <c r="J2" s="25">
        <f>SUM(L3:L17)</f>
        <v>0</v>
      </c>
      <c r="K2" s="21"/>
      <c r="L2" s="21"/>
    </row>
    <row r="3" spans="1:12" ht="84" customHeight="1">
      <c r="A3" s="8" t="s">
        <v>6</v>
      </c>
      <c r="B3" s="9" t="s">
        <v>19</v>
      </c>
      <c r="C3" s="10" t="s">
        <v>7</v>
      </c>
      <c r="D3" s="19"/>
      <c r="E3" s="11">
        <f>'[1]Розница Главная'!C23</f>
        <v>64</v>
      </c>
      <c r="F3" s="12">
        <v>710</v>
      </c>
      <c r="G3" s="12">
        <v>970</v>
      </c>
      <c r="H3" s="12">
        <v>1610</v>
      </c>
      <c r="I3" s="28"/>
      <c r="J3" s="29"/>
      <c r="K3" s="22">
        <f t="shared" ref="K3:L14" si="0">F3*I3</f>
        <v>0</v>
      </c>
      <c r="L3" s="22">
        <f t="shared" si="0"/>
        <v>0</v>
      </c>
    </row>
    <row r="4" spans="1:12" ht="84" customHeight="1">
      <c r="A4" s="8" t="s">
        <v>8</v>
      </c>
      <c r="B4" s="9" t="s">
        <v>20</v>
      </c>
      <c r="C4" s="9"/>
      <c r="D4" s="19"/>
      <c r="E4" s="11">
        <f>'[1]Розница Главная'!C25</f>
        <v>10</v>
      </c>
      <c r="F4" s="12">
        <v>710</v>
      </c>
      <c r="G4" s="12">
        <v>970</v>
      </c>
      <c r="H4" s="12">
        <v>1610</v>
      </c>
      <c r="I4" s="28"/>
      <c r="J4" s="29"/>
      <c r="K4" s="22">
        <f t="shared" si="0"/>
        <v>0</v>
      </c>
      <c r="L4" s="22">
        <f t="shared" si="0"/>
        <v>0</v>
      </c>
    </row>
    <row r="5" spans="1:12" ht="84" customHeight="1">
      <c r="A5" s="8" t="s">
        <v>9</v>
      </c>
      <c r="B5" s="9" t="s">
        <v>21</v>
      </c>
      <c r="C5" s="9"/>
      <c r="D5" s="19"/>
      <c r="E5" s="11">
        <f>'[1]Розница Главная'!C26</f>
        <v>15</v>
      </c>
      <c r="F5" s="12">
        <v>710</v>
      </c>
      <c r="G5" s="12">
        <v>970</v>
      </c>
      <c r="H5" s="12">
        <v>1610</v>
      </c>
      <c r="I5" s="28"/>
      <c r="J5" s="29"/>
      <c r="K5" s="22">
        <f t="shared" si="0"/>
        <v>0</v>
      </c>
      <c r="L5" s="22">
        <f t="shared" si="0"/>
        <v>0</v>
      </c>
    </row>
    <row r="6" spans="1:12" ht="84" customHeight="1">
      <c r="A6" s="8" t="s">
        <v>10</v>
      </c>
      <c r="B6" s="9" t="s">
        <v>22</v>
      </c>
      <c r="C6" s="13"/>
      <c r="D6" s="19"/>
      <c r="E6" s="11">
        <f>'[1]Розница Главная'!C29</f>
        <v>1</v>
      </c>
      <c r="F6" s="12">
        <v>560</v>
      </c>
      <c r="G6" s="12">
        <v>770</v>
      </c>
      <c r="H6" s="12">
        <v>1250</v>
      </c>
      <c r="I6" s="28"/>
      <c r="J6" s="29"/>
      <c r="K6" s="22">
        <f t="shared" si="0"/>
        <v>0</v>
      </c>
      <c r="L6" s="22">
        <f t="shared" si="0"/>
        <v>0</v>
      </c>
    </row>
    <row r="7" spans="1:12" ht="84" customHeight="1">
      <c r="A7" s="8" t="s">
        <v>11</v>
      </c>
      <c r="B7" s="13" t="s">
        <v>12</v>
      </c>
      <c r="C7" s="13"/>
      <c r="D7" s="19"/>
      <c r="E7" s="11">
        <f>'[1]Розница Главная'!C31</f>
        <v>1</v>
      </c>
      <c r="F7" s="12">
        <v>560</v>
      </c>
      <c r="G7" s="12">
        <v>770</v>
      </c>
      <c r="H7" s="12">
        <v>1250</v>
      </c>
      <c r="I7" s="28"/>
      <c r="J7" s="29"/>
      <c r="K7" s="22">
        <f t="shared" si="0"/>
        <v>0</v>
      </c>
      <c r="L7" s="22">
        <f t="shared" si="0"/>
        <v>0</v>
      </c>
    </row>
    <row r="8" spans="1:12" ht="87" customHeight="1">
      <c r="A8" s="8" t="s">
        <v>13</v>
      </c>
      <c r="B8" s="9" t="s">
        <v>23</v>
      </c>
      <c r="C8" s="9"/>
      <c r="D8" s="19"/>
      <c r="E8" s="11">
        <f>'[1]Розница Главная'!C36</f>
        <v>1</v>
      </c>
      <c r="F8" s="12">
        <v>710</v>
      </c>
      <c r="G8" s="12">
        <v>970</v>
      </c>
      <c r="H8" s="12">
        <v>1610</v>
      </c>
      <c r="I8" s="28"/>
      <c r="J8" s="29"/>
      <c r="K8" s="22">
        <f t="shared" si="0"/>
        <v>0</v>
      </c>
      <c r="L8" s="22">
        <f t="shared" si="0"/>
        <v>0</v>
      </c>
    </row>
    <row r="9" spans="1:12" ht="87" customHeight="1">
      <c r="A9" s="8" t="s">
        <v>24</v>
      </c>
      <c r="B9" s="8" t="s">
        <v>27</v>
      </c>
      <c r="C9" s="13"/>
      <c r="D9" s="19"/>
      <c r="E9" s="11">
        <f>'[1]Розница Главная'!C44</f>
        <v>89</v>
      </c>
      <c r="F9" s="12">
        <v>990</v>
      </c>
      <c r="G9" s="12">
        <v>1290</v>
      </c>
      <c r="H9" s="12">
        <v>2160</v>
      </c>
      <c r="I9" s="28"/>
      <c r="J9" s="29"/>
      <c r="K9" s="22">
        <f t="shared" ref="K9:K11" si="1">F9*I9</f>
        <v>0</v>
      </c>
      <c r="L9" s="22">
        <f t="shared" ref="L9:L11" si="2">G9*J9</f>
        <v>0</v>
      </c>
    </row>
    <row r="10" spans="1:12" ht="87" customHeight="1">
      <c r="A10" s="8" t="s">
        <v>25</v>
      </c>
      <c r="B10" s="8" t="s">
        <v>28</v>
      </c>
      <c r="C10" s="13"/>
      <c r="D10" s="19"/>
      <c r="E10" s="11">
        <f>'[1]Розница Главная'!C45</f>
        <v>63</v>
      </c>
      <c r="F10" s="12">
        <v>990</v>
      </c>
      <c r="G10" s="12">
        <v>1290</v>
      </c>
      <c r="H10" s="12">
        <v>2160</v>
      </c>
      <c r="I10" s="28"/>
      <c r="J10" s="29"/>
      <c r="K10" s="22">
        <f t="shared" si="1"/>
        <v>0</v>
      </c>
      <c r="L10" s="22">
        <f t="shared" si="2"/>
        <v>0</v>
      </c>
    </row>
    <row r="11" spans="1:12" ht="87" customHeight="1">
      <c r="A11" s="8" t="s">
        <v>26</v>
      </c>
      <c r="B11" s="8" t="s">
        <v>29</v>
      </c>
      <c r="C11" s="13"/>
      <c r="D11" s="19"/>
      <c r="E11" s="11">
        <f>'[1]Розница Главная'!C46</f>
        <v>152</v>
      </c>
      <c r="F11" s="12">
        <v>990</v>
      </c>
      <c r="G11" s="12">
        <v>1290</v>
      </c>
      <c r="H11" s="12">
        <v>2160</v>
      </c>
      <c r="I11" s="28"/>
      <c r="J11" s="29"/>
      <c r="K11" s="22">
        <f t="shared" si="1"/>
        <v>0</v>
      </c>
      <c r="L11" s="22">
        <f t="shared" si="2"/>
        <v>0</v>
      </c>
    </row>
    <row r="12" spans="1:12" ht="87" customHeight="1">
      <c r="A12" s="18" t="s">
        <v>17</v>
      </c>
      <c r="B12" s="30" t="s">
        <v>18</v>
      </c>
      <c r="C12" s="31"/>
      <c r="D12" s="32"/>
      <c r="E12" s="33">
        <v>2730</v>
      </c>
      <c r="F12" s="34">
        <v>80</v>
      </c>
      <c r="G12" s="34">
        <v>100</v>
      </c>
      <c r="H12" s="34">
        <v>120</v>
      </c>
      <c r="I12" s="28"/>
      <c r="J12" s="29"/>
      <c r="K12" s="23">
        <f t="shared" si="0"/>
        <v>0</v>
      </c>
      <c r="L12" s="23">
        <f t="shared" si="0"/>
        <v>0</v>
      </c>
    </row>
    <row r="13" spans="1:12" ht="87" customHeight="1">
      <c r="A13" s="35" t="s">
        <v>30</v>
      </c>
      <c r="B13" s="9" t="s">
        <v>36</v>
      </c>
      <c r="C13" s="2"/>
      <c r="D13" s="1"/>
      <c r="E13" s="11">
        <f>'[1]Розница Главная'!C48</f>
        <v>253</v>
      </c>
      <c r="F13" s="12">
        <v>365</v>
      </c>
      <c r="G13" s="12">
        <v>440</v>
      </c>
      <c r="H13" s="12">
        <v>730</v>
      </c>
      <c r="I13" s="28"/>
      <c r="J13" s="29"/>
      <c r="K13" s="24">
        <f t="shared" si="0"/>
        <v>0</v>
      </c>
      <c r="L13" s="24">
        <f t="shared" si="0"/>
        <v>0</v>
      </c>
    </row>
    <row r="14" spans="1:12" ht="87" customHeight="1">
      <c r="A14" s="35" t="s">
        <v>31</v>
      </c>
      <c r="B14" s="9" t="s">
        <v>38</v>
      </c>
      <c r="C14" s="2"/>
      <c r="D14" s="1"/>
      <c r="E14" s="11">
        <f>'[1]Розница Главная'!C49</f>
        <v>221</v>
      </c>
      <c r="F14" s="12">
        <v>365</v>
      </c>
      <c r="G14" s="12">
        <v>440</v>
      </c>
      <c r="H14" s="12">
        <v>730</v>
      </c>
      <c r="I14" s="28"/>
      <c r="J14" s="29"/>
      <c r="K14" s="24">
        <f t="shared" si="0"/>
        <v>0</v>
      </c>
      <c r="L14" s="24">
        <f t="shared" si="0"/>
        <v>0</v>
      </c>
    </row>
    <row r="15" spans="1:12" ht="87" customHeight="1">
      <c r="A15" s="35" t="s">
        <v>32</v>
      </c>
      <c r="B15" s="9" t="s">
        <v>39</v>
      </c>
      <c r="C15" s="2"/>
      <c r="D15" s="1"/>
      <c r="E15" s="11">
        <f>'[1]Розница Главная'!C50</f>
        <v>5</v>
      </c>
      <c r="F15" s="12">
        <v>560</v>
      </c>
      <c r="G15" s="12">
        <v>770</v>
      </c>
      <c r="H15" s="12">
        <v>1250</v>
      </c>
      <c r="I15" s="28"/>
      <c r="J15" s="29"/>
      <c r="K15" s="24">
        <f t="shared" ref="K15:K17" si="3">F15*I15</f>
        <v>0</v>
      </c>
      <c r="L15" s="24">
        <f t="shared" ref="L15:L17" si="4">G15*J15</f>
        <v>0</v>
      </c>
    </row>
    <row r="16" spans="1:12" ht="87" customHeight="1">
      <c r="A16" s="35" t="s">
        <v>33</v>
      </c>
      <c r="B16" s="9" t="s">
        <v>37</v>
      </c>
      <c r="C16" s="2"/>
      <c r="D16" s="1"/>
      <c r="E16" s="11">
        <f>'[1]Розница Главная'!C51</f>
        <v>9</v>
      </c>
      <c r="F16" s="12">
        <v>410</v>
      </c>
      <c r="G16" s="12">
        <v>500</v>
      </c>
      <c r="H16" s="12">
        <v>840</v>
      </c>
      <c r="I16" s="28"/>
      <c r="J16" s="29"/>
      <c r="K16" s="24">
        <f t="shared" si="3"/>
        <v>0</v>
      </c>
      <c r="L16" s="24">
        <f t="shared" si="4"/>
        <v>0</v>
      </c>
    </row>
    <row r="17" spans="1:12" ht="87" customHeight="1">
      <c r="A17" s="35" t="s">
        <v>34</v>
      </c>
      <c r="B17" s="13" t="s">
        <v>35</v>
      </c>
      <c r="C17" s="2"/>
      <c r="D17" s="1"/>
      <c r="E17" s="11">
        <f>'[1]Розница Главная'!C52</f>
        <v>26</v>
      </c>
      <c r="F17" s="12">
        <v>465</v>
      </c>
      <c r="G17" s="12">
        <v>650</v>
      </c>
      <c r="H17" s="12">
        <v>1080</v>
      </c>
      <c r="I17" s="28"/>
      <c r="J17" s="29"/>
      <c r="K17" s="24">
        <f t="shared" si="3"/>
        <v>0</v>
      </c>
      <c r="L17" s="24">
        <f t="shared" si="4"/>
        <v>0</v>
      </c>
    </row>
  </sheetData>
  <sheetProtection password="CE28" sheet="1" objects="1" scenarios="1"/>
  <conditionalFormatting sqref="I3:J17">
    <cfRule type="cellIs" dxfId="4" priority="12" operator="greaterThan">
      <formula>$E3</formula>
    </cfRule>
  </conditionalFormatting>
  <conditionalFormatting sqref="I2">
    <cfRule type="cellIs" dxfId="3" priority="9" operator="greaterThan">
      <formula>100000</formula>
    </cfRule>
    <cfRule type="cellIs" dxfId="2" priority="10" operator="lessThan">
      <formula>100000</formula>
    </cfRule>
  </conditionalFormatting>
  <conditionalFormatting sqref="J2">
    <cfRule type="cellIs" dxfId="1" priority="7" operator="lessThan">
      <formula>20000</formula>
    </cfRule>
    <cfRule type="cellIs" dxfId="0" priority="8" operator="greaterThan">
      <formula>20000</formula>
    </cfRule>
  </conditionalFormatting>
  <hyperlinks>
    <hyperlink ref="C3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2023-01-28T12:53:07Z</dcterms:modified>
</cp:coreProperties>
</file>